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cuments/ADS/ADS Tsirang, 2025/5. Agriculture/"/>
    </mc:Choice>
  </mc:AlternateContent>
  <xr:revisionPtr revIDLastSave="0" documentId="13_ncr:1_{A435D450-4168-2F47-9893-C09C8871D0E2}" xr6:coauthVersionLast="47" xr6:coauthVersionMax="47" xr10:uidLastSave="{00000000-0000-0000-0000-000000000000}"/>
  <bookViews>
    <workbookView xWindow="10960" yWindow="1460" windowWidth="27240" windowHeight="16440" xr2:uid="{8FB27900-73FD-AF48-AA76-9624C01F3B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H44" i="1"/>
  <c r="H41" i="1"/>
  <c r="H35" i="1"/>
  <c r="H32" i="1"/>
  <c r="H26" i="1"/>
  <c r="H23" i="1"/>
  <c r="H20" i="1"/>
  <c r="H17" i="1"/>
  <c r="H14" i="1"/>
  <c r="H11" i="1"/>
  <c r="H8" i="1"/>
  <c r="H5" i="1"/>
</calcChain>
</file>

<file path=xl/sharedStrings.xml><?xml version="1.0" encoding="utf-8"?>
<sst xmlns="http://schemas.openxmlformats.org/spreadsheetml/2006/main" count="86" uniqueCount="22">
  <si>
    <t>Productions</t>
  </si>
  <si>
    <t>Cardamom</t>
  </si>
  <si>
    <t>Area (acres)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</si>
  <si>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</si>
  <si>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</si>
  <si>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</si>
  <si>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</si>
  <si>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</si>
  <si>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</si>
  <si>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</si>
  <si>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</si>
  <si>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</si>
  <si>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</si>
  <si>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…</t>
  </si>
  <si>
    <t>Raddish</t>
  </si>
  <si>
    <t>Cucumber</t>
  </si>
  <si>
    <t>Pumkin</t>
  </si>
  <si>
    <t>Beans</t>
  </si>
  <si>
    <t>Mustard</t>
  </si>
  <si>
    <t>Soyabean</t>
  </si>
  <si>
    <t>Source: Agriculture Statistics, NSB</t>
  </si>
  <si>
    <r>
      <t xml:space="preserve">Table 5.10: Major Spices &amp; Oilseeds production, </t>
    </r>
    <r>
      <rPr>
        <b/>
        <sz val="12"/>
        <color indexed="8"/>
        <rFont val="Calibri Light"/>
        <family val="2"/>
      </rPr>
      <t>(2016-2023)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</si>
</sst>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)"/>
  </numFmts>
  <fonts count="10"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0"/>
      <name val="Courier"/>
      <family val="3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left" vertical="center"/>
    </xf>
    <xf numFmtId="164" fontId="3" fillId="0" borderId="2" xfId="1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0" fillId="0" borderId="1" xfId="0" applyBorder="1"/>
  </cellXfs>
  <cellStyles count="2">
    <cellStyle name="Normal" xfId="0" builtinId="0"/>
    <cellStyle name="Normal_Tab5.6" xfId="1" xr:uid="{0522640D-930A-224E-A69D-53B29CB3A3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D6722-C16F-254C-8460-DA973D9E2094}">
  <dimension ref="A1:I48"/>
  <sheetViews>
    <sheetView tabSelected="1" workbookViewId="0">
      <selection activeCell="M9" sqref="M9"/>
    </sheetView>
  </sheetViews>
  <sheetFormatPr baseColWidth="10" defaultRowHeight="16"/>
  <cols>
    <col min="2" max="2" width="18.5" customWidth="1"/>
  </cols>
  <sheetData>
    <row r="1" spans="1:9" ht="17">
      <c r="A1" s="1" t="s">
        <v>21</v>
      </c>
      <c r="B1" s="2"/>
      <c r="C1" s="3"/>
      <c r="D1" s="3"/>
      <c r="E1" s="3"/>
      <c r="F1" s="3"/>
      <c r="G1" s="3"/>
      <c r="H1" s="3"/>
    </row>
    <row r="2" spans="1:9" ht="17">
      <c r="A2" s="20" t="s">
        <v>0</v>
      </c>
      <c r="B2" s="20"/>
      <c r="C2" s="4">
        <v>2016</v>
      </c>
      <c r="D2" s="5">
        <v>2017</v>
      </c>
      <c r="E2" s="5">
        <v>2019</v>
      </c>
      <c r="F2" s="5">
        <v>2020</v>
      </c>
      <c r="G2" s="5">
        <v>2021</v>
      </c>
      <c r="H2" s="5">
        <v>2022</v>
      </c>
      <c r="I2" s="5">
        <v>2023</v>
      </c>
    </row>
    <row r="3" spans="1:9" ht="17">
      <c r="A3" s="18" t="s">
        <v>1</v>
      </c>
      <c r="B3" s="6" t="s">
        <v>2</v>
      </c>
      <c r="C3" s="7">
        <v>657</v>
      </c>
      <c r="D3" s="7">
        <v>780</v>
      </c>
      <c r="E3" s="7">
        <v>1817.57</v>
      </c>
      <c r="F3" s="7">
        <v>1749.38</v>
      </c>
      <c r="G3" s="7">
        <v>1524.21</v>
      </c>
      <c r="H3" s="8">
        <v>1171.8</v>
      </c>
      <c r="I3" s="21">
        <v>924.46</v>
      </c>
    </row>
    <row r="4" spans="1:9" ht="17">
      <c r="A4" s="18"/>
      <c r="B4" s="6" t="s">
        <v>3</v>
      </c>
      <c r="C4" s="7">
        <v>124</v>
      </c>
      <c r="D4" s="7">
        <v>70</v>
      </c>
      <c r="E4" s="7">
        <v>185.42</v>
      </c>
      <c r="F4" s="7">
        <v>396.4</v>
      </c>
      <c r="G4" s="7">
        <v>266.89999999999998</v>
      </c>
      <c r="H4" s="8">
        <v>212.97399999999999</v>
      </c>
      <c r="I4" s="21">
        <v>198.46600000000001</v>
      </c>
    </row>
    <row r="5" spans="1:9" ht="17">
      <c r="A5" s="18"/>
      <c r="B5" s="6" t="s">
        <v>4</v>
      </c>
      <c r="C5" s="9">
        <v>188.73</v>
      </c>
      <c r="D5" s="7">
        <v>89.74</v>
      </c>
      <c r="E5" s="7">
        <v>102.01</v>
      </c>
      <c r="F5" s="7">
        <v>226.59</v>
      </c>
      <c r="G5" s="10">
        <v>175.1</v>
      </c>
      <c r="H5" s="8">
        <f>212974/H3</f>
        <v>181.74944529783241</v>
      </c>
      <c r="I5" s="22">
        <v>214.68299999999999</v>
      </c>
    </row>
    <row r="6" spans="1:9" ht="17">
      <c r="A6" s="18" t="s">
        <v>5</v>
      </c>
      <c r="B6" s="6" t="s">
        <v>2</v>
      </c>
      <c r="C6" s="11">
        <v>292</v>
      </c>
      <c r="D6" s="7">
        <v>200</v>
      </c>
      <c r="E6" s="7">
        <v>117.2</v>
      </c>
      <c r="F6" s="7">
        <v>217.6</v>
      </c>
      <c r="G6" s="7">
        <v>180.33</v>
      </c>
      <c r="H6" s="8">
        <v>123.79</v>
      </c>
      <c r="I6" s="21">
        <v>133.25</v>
      </c>
    </row>
    <row r="7" spans="1:9" ht="17">
      <c r="A7" s="18"/>
      <c r="B7" s="6" t="s">
        <v>3</v>
      </c>
      <c r="C7" s="11">
        <v>690</v>
      </c>
      <c r="D7" s="7">
        <v>222</v>
      </c>
      <c r="E7" s="7">
        <v>277.39</v>
      </c>
      <c r="F7" s="7">
        <v>477.85</v>
      </c>
      <c r="G7" s="7">
        <v>440.81</v>
      </c>
      <c r="H7" s="8">
        <v>221.76</v>
      </c>
      <c r="I7" s="21">
        <v>228.34200000000001</v>
      </c>
    </row>
    <row r="8" spans="1:9" ht="17">
      <c r="A8" s="18"/>
      <c r="B8" s="6" t="s">
        <v>4</v>
      </c>
      <c r="C8" s="12">
        <v>2363.0100000000002</v>
      </c>
      <c r="D8" s="7">
        <v>1110</v>
      </c>
      <c r="E8" s="7">
        <v>2366.8200000000002</v>
      </c>
      <c r="F8" s="7">
        <v>2196.02</v>
      </c>
      <c r="G8" s="7">
        <v>2444.46</v>
      </c>
      <c r="H8" s="8">
        <f>221761/H7</f>
        <v>1000.0045093795094</v>
      </c>
      <c r="I8" s="21">
        <v>1713.636</v>
      </c>
    </row>
    <row r="9" spans="1:9" ht="17">
      <c r="A9" s="18" t="s">
        <v>6</v>
      </c>
      <c r="B9" s="6" t="s">
        <v>2</v>
      </c>
      <c r="C9" s="9">
        <v>62</v>
      </c>
      <c r="D9" s="7">
        <v>33</v>
      </c>
      <c r="E9" s="7">
        <v>39.340000000000003</v>
      </c>
      <c r="F9" s="7">
        <v>10.82</v>
      </c>
      <c r="G9" s="7">
        <v>18.55</v>
      </c>
      <c r="H9" s="8">
        <v>9.89</v>
      </c>
      <c r="I9" s="21">
        <v>8.77</v>
      </c>
    </row>
    <row r="10" spans="1:9" ht="17">
      <c r="A10" s="18"/>
      <c r="B10" s="6" t="s">
        <v>3</v>
      </c>
      <c r="C10" s="9">
        <v>19</v>
      </c>
      <c r="D10" s="7">
        <v>10</v>
      </c>
      <c r="E10" s="7">
        <v>19.899999999999999</v>
      </c>
      <c r="F10" s="7">
        <v>7.61</v>
      </c>
      <c r="G10" s="7">
        <v>15.22</v>
      </c>
      <c r="H10" s="8">
        <v>7.3310000000000004</v>
      </c>
      <c r="I10" s="21">
        <v>7.3120000000000003</v>
      </c>
    </row>
    <row r="11" spans="1:9" ht="17">
      <c r="A11" s="18"/>
      <c r="B11" s="6" t="s">
        <v>4</v>
      </c>
      <c r="C11" s="9">
        <v>306.45</v>
      </c>
      <c r="D11" s="7">
        <v>303.02999999999997</v>
      </c>
      <c r="E11" s="7">
        <v>505.84</v>
      </c>
      <c r="F11" s="7">
        <v>703.16</v>
      </c>
      <c r="G11" s="7">
        <v>820.4</v>
      </c>
      <c r="H11" s="8">
        <f>7331/H9</f>
        <v>741.25379170879671</v>
      </c>
      <c r="I11" s="22">
        <v>833.75099999999998</v>
      </c>
    </row>
    <row r="12" spans="1:9" ht="17">
      <c r="A12" s="18" t="s">
        <v>7</v>
      </c>
      <c r="B12" s="6" t="s">
        <v>2</v>
      </c>
      <c r="C12" s="9">
        <v>87</v>
      </c>
      <c r="D12" s="7">
        <v>55</v>
      </c>
      <c r="E12" s="7">
        <v>7.78</v>
      </c>
      <c r="F12" s="7">
        <v>32.54</v>
      </c>
      <c r="G12" s="7">
        <v>68.959999999999994</v>
      </c>
      <c r="H12" s="8">
        <v>30.99</v>
      </c>
      <c r="I12" s="21">
        <v>28.81</v>
      </c>
    </row>
    <row r="13" spans="1:9" ht="17">
      <c r="A13" s="18"/>
      <c r="B13" s="6" t="s">
        <v>3</v>
      </c>
      <c r="C13" s="9">
        <v>50</v>
      </c>
      <c r="D13" s="7">
        <v>41</v>
      </c>
      <c r="E13" s="7">
        <v>10.29</v>
      </c>
      <c r="F13" s="7">
        <v>30.54</v>
      </c>
      <c r="G13" s="7">
        <v>64.569999999999993</v>
      </c>
      <c r="H13" s="8">
        <v>27.006</v>
      </c>
      <c r="I13" s="21">
        <v>26.481000000000002</v>
      </c>
    </row>
    <row r="14" spans="1:9" ht="17">
      <c r="A14" s="18"/>
      <c r="B14" s="6" t="s">
        <v>4</v>
      </c>
      <c r="C14" s="9">
        <v>574.71</v>
      </c>
      <c r="D14" s="7">
        <v>745.45</v>
      </c>
      <c r="E14" s="7">
        <v>1322.83</v>
      </c>
      <c r="F14" s="7">
        <v>952.94</v>
      </c>
      <c r="G14" s="7">
        <v>936.38</v>
      </c>
      <c r="H14" s="8">
        <f>27006/H12</f>
        <v>871.4424007744434</v>
      </c>
      <c r="I14" s="21">
        <v>919.16</v>
      </c>
    </row>
    <row r="15" spans="1:9" ht="17">
      <c r="A15" s="18" t="s">
        <v>8</v>
      </c>
      <c r="B15" s="6" t="s">
        <v>2</v>
      </c>
      <c r="C15" s="11">
        <v>312</v>
      </c>
      <c r="D15" s="7">
        <v>215</v>
      </c>
      <c r="E15" s="7">
        <v>189.22</v>
      </c>
      <c r="F15" s="7">
        <v>253.7</v>
      </c>
      <c r="G15" s="7">
        <v>248.01</v>
      </c>
      <c r="H15" s="8">
        <v>135.72</v>
      </c>
      <c r="I15" s="21">
        <v>197.28</v>
      </c>
    </row>
    <row r="16" spans="1:9" ht="17">
      <c r="A16" s="18"/>
      <c r="B16" s="6" t="s">
        <v>3</v>
      </c>
      <c r="C16" s="11">
        <v>325</v>
      </c>
      <c r="D16" s="7">
        <v>478</v>
      </c>
      <c r="E16" s="7">
        <v>265.77999999999997</v>
      </c>
      <c r="F16" s="7">
        <v>361.56</v>
      </c>
      <c r="G16" s="7">
        <v>376.15</v>
      </c>
      <c r="H16" s="8">
        <v>189.536</v>
      </c>
      <c r="I16" s="21">
        <v>303.05599999999998</v>
      </c>
    </row>
    <row r="17" spans="1:9" ht="17">
      <c r="A17" s="18"/>
      <c r="B17" s="6" t="s">
        <v>4</v>
      </c>
      <c r="C17" s="11">
        <v>1041.67</v>
      </c>
      <c r="D17" s="7">
        <v>2223.2600000000002</v>
      </c>
      <c r="E17" s="10">
        <v>1404.6</v>
      </c>
      <c r="F17" s="7">
        <v>1425.14</v>
      </c>
      <c r="G17" s="7">
        <v>1516.66</v>
      </c>
      <c r="H17" s="8">
        <f>189536/H15</f>
        <v>1396.5222516946656</v>
      </c>
      <c r="I17" s="21">
        <v>1536.171</v>
      </c>
    </row>
    <row r="18" spans="1:9" ht="17">
      <c r="A18" s="18" t="s">
        <v>9</v>
      </c>
      <c r="B18" s="6" t="s">
        <v>2</v>
      </c>
      <c r="C18" s="9">
        <v>333</v>
      </c>
      <c r="D18" s="7">
        <v>539</v>
      </c>
      <c r="E18" s="7">
        <v>105.61</v>
      </c>
      <c r="F18" s="7">
        <v>169.08</v>
      </c>
      <c r="G18" s="7">
        <v>293.7</v>
      </c>
      <c r="H18" s="8">
        <v>225.5</v>
      </c>
      <c r="I18" s="21">
        <v>200.95</v>
      </c>
    </row>
    <row r="19" spans="1:9" ht="17">
      <c r="A19" s="18"/>
      <c r="B19" s="6" t="s">
        <v>3</v>
      </c>
      <c r="C19" s="9">
        <v>179</v>
      </c>
      <c r="D19" s="7">
        <v>1536</v>
      </c>
      <c r="E19" s="7">
        <v>131.63</v>
      </c>
      <c r="F19" s="7">
        <v>201.28</v>
      </c>
      <c r="G19" s="7">
        <v>381.42</v>
      </c>
      <c r="H19" s="8">
        <v>235.67400000000001</v>
      </c>
      <c r="I19" s="21">
        <v>211.584</v>
      </c>
    </row>
    <row r="20" spans="1:9" ht="17">
      <c r="A20" s="18"/>
      <c r="B20" s="6" t="s">
        <v>4</v>
      </c>
      <c r="C20" s="9">
        <v>537.54</v>
      </c>
      <c r="D20" s="7">
        <v>2849.72</v>
      </c>
      <c r="E20" s="7">
        <v>1246.3800000000001</v>
      </c>
      <c r="F20" s="7">
        <v>1190.46</v>
      </c>
      <c r="G20" s="7">
        <v>1298.68</v>
      </c>
      <c r="H20" s="8">
        <f>235674/H18</f>
        <v>1045.1175166297116</v>
      </c>
      <c r="I20" s="21">
        <v>1052.9179999999999</v>
      </c>
    </row>
    <row r="21" spans="1:9" ht="17">
      <c r="A21" s="18" t="s">
        <v>10</v>
      </c>
      <c r="B21" s="6" t="s">
        <v>2</v>
      </c>
      <c r="C21" s="9">
        <v>205</v>
      </c>
      <c r="D21" s="7">
        <v>274</v>
      </c>
      <c r="E21" s="7">
        <v>99.33</v>
      </c>
      <c r="F21" s="7">
        <v>152.38999999999999</v>
      </c>
      <c r="G21" s="7">
        <v>147.19</v>
      </c>
      <c r="H21" s="8">
        <v>97.25</v>
      </c>
      <c r="I21" s="21">
        <v>102.79</v>
      </c>
    </row>
    <row r="22" spans="1:9" ht="17">
      <c r="A22" s="18"/>
      <c r="B22" s="6" t="s">
        <v>3</v>
      </c>
      <c r="C22" s="9">
        <v>530</v>
      </c>
      <c r="D22" s="7">
        <v>1204</v>
      </c>
      <c r="E22" s="7">
        <v>173.96</v>
      </c>
      <c r="F22" s="7">
        <v>284.01</v>
      </c>
      <c r="G22" s="7">
        <v>220.13</v>
      </c>
      <c r="H22" s="8">
        <v>117.051</v>
      </c>
      <c r="I22" s="21">
        <v>146.40600000000001</v>
      </c>
    </row>
    <row r="23" spans="1:9" ht="17">
      <c r="A23" s="18"/>
      <c r="B23" s="6" t="s">
        <v>4</v>
      </c>
      <c r="C23" s="13">
        <v>2585.37</v>
      </c>
      <c r="D23" s="7">
        <v>4394.16</v>
      </c>
      <c r="E23" s="7">
        <v>1751.31</v>
      </c>
      <c r="F23" s="7">
        <v>1863.75</v>
      </c>
      <c r="G23" s="7">
        <v>1495.5060000000001</v>
      </c>
      <c r="H23" s="8">
        <f>117051/H21</f>
        <v>1203.6092544987146</v>
      </c>
      <c r="I23" s="21">
        <v>1424.432</v>
      </c>
    </row>
    <row r="24" spans="1:9" ht="17">
      <c r="A24" s="18" t="s">
        <v>11</v>
      </c>
      <c r="B24" s="6" t="s">
        <v>2</v>
      </c>
      <c r="C24" s="9">
        <v>96</v>
      </c>
      <c r="D24" s="7">
        <v>81</v>
      </c>
      <c r="E24" s="7">
        <v>106.36</v>
      </c>
      <c r="F24" s="7">
        <v>233.95</v>
      </c>
      <c r="G24" s="7">
        <v>171.8</v>
      </c>
      <c r="H24" s="8">
        <v>134.05000000000001</v>
      </c>
      <c r="I24" s="21">
        <v>129.69999999999999</v>
      </c>
    </row>
    <row r="25" spans="1:9" ht="17">
      <c r="A25" s="18"/>
      <c r="B25" s="6" t="s">
        <v>3</v>
      </c>
      <c r="C25" s="9">
        <v>72</v>
      </c>
      <c r="D25" s="7">
        <v>78</v>
      </c>
      <c r="E25" s="7">
        <v>182.86</v>
      </c>
      <c r="F25" s="7">
        <v>411.92</v>
      </c>
      <c r="G25" s="7">
        <v>314.83</v>
      </c>
      <c r="H25" s="8">
        <v>174.185</v>
      </c>
      <c r="I25" s="21">
        <v>208.88300000000001</v>
      </c>
    </row>
    <row r="26" spans="1:9" ht="17">
      <c r="A26" s="18"/>
      <c r="B26" s="6" t="s">
        <v>4</v>
      </c>
      <c r="C26" s="9">
        <v>750</v>
      </c>
      <c r="D26" s="7">
        <v>1083.33</v>
      </c>
      <c r="E26" s="7">
        <v>1719.22</v>
      </c>
      <c r="F26" s="7">
        <v>1760.27</v>
      </c>
      <c r="G26" s="7">
        <v>1832.54</v>
      </c>
      <c r="H26" s="8">
        <f>174185/H24</f>
        <v>1299.403207758299</v>
      </c>
      <c r="I26" s="21">
        <v>1610.508</v>
      </c>
    </row>
    <row r="27" spans="1:9" ht="17">
      <c r="A27" s="18" t="s">
        <v>12</v>
      </c>
      <c r="B27" s="6" t="s">
        <v>2</v>
      </c>
      <c r="C27" s="9">
        <v>104</v>
      </c>
      <c r="D27" s="7">
        <v>136</v>
      </c>
      <c r="E27" s="7">
        <v>96.4</v>
      </c>
      <c r="F27" s="7"/>
      <c r="G27" s="7" t="s">
        <v>13</v>
      </c>
      <c r="H27" s="8" t="s">
        <v>13</v>
      </c>
      <c r="I27" s="7" t="s">
        <v>13</v>
      </c>
    </row>
    <row r="28" spans="1:9" ht="17">
      <c r="A28" s="18"/>
      <c r="B28" s="6" t="s">
        <v>3</v>
      </c>
      <c r="C28" s="9">
        <v>93</v>
      </c>
      <c r="D28" s="7">
        <v>120</v>
      </c>
      <c r="E28" s="7">
        <v>163.41</v>
      </c>
      <c r="F28" s="7">
        <v>293.17</v>
      </c>
      <c r="G28" s="7">
        <v>182.21</v>
      </c>
      <c r="H28" s="8">
        <v>158.59</v>
      </c>
      <c r="I28" s="21">
        <v>259.92599999999999</v>
      </c>
    </row>
    <row r="29" spans="1:9" ht="17">
      <c r="A29" s="18"/>
      <c r="B29" s="6" t="s">
        <v>4</v>
      </c>
      <c r="C29" s="9">
        <v>894.23</v>
      </c>
      <c r="D29" s="7">
        <v>882.35</v>
      </c>
      <c r="E29" s="7">
        <v>1695.12</v>
      </c>
      <c r="F29" s="7"/>
      <c r="G29" s="7" t="s">
        <v>13</v>
      </c>
      <c r="H29" s="8" t="s">
        <v>13</v>
      </c>
      <c r="I29" s="8" t="s">
        <v>13</v>
      </c>
    </row>
    <row r="30" spans="1:9" ht="17">
      <c r="A30" s="18" t="s">
        <v>14</v>
      </c>
      <c r="B30" s="6" t="s">
        <v>2</v>
      </c>
      <c r="C30" s="9">
        <v>215</v>
      </c>
      <c r="D30" s="7">
        <v>138</v>
      </c>
      <c r="E30" s="7">
        <v>60.11</v>
      </c>
      <c r="F30" s="7">
        <v>120.31</v>
      </c>
      <c r="G30" s="7">
        <v>92.71</v>
      </c>
      <c r="H30" s="8">
        <v>65.13</v>
      </c>
      <c r="I30" s="21">
        <v>87.16</v>
      </c>
    </row>
    <row r="31" spans="1:9" ht="17">
      <c r="A31" s="18"/>
      <c r="B31" s="6" t="s">
        <v>3</v>
      </c>
      <c r="C31" s="9">
        <v>318</v>
      </c>
      <c r="D31" s="7">
        <v>168</v>
      </c>
      <c r="E31" s="7">
        <v>132.44999999999999</v>
      </c>
      <c r="F31" s="7">
        <v>221.22</v>
      </c>
      <c r="G31" s="7">
        <v>145.99</v>
      </c>
      <c r="H31" s="8">
        <v>76.677999999999997</v>
      </c>
      <c r="I31" s="21">
        <v>199.55799999999999</v>
      </c>
    </row>
    <row r="32" spans="1:9" ht="17">
      <c r="A32" s="18"/>
      <c r="B32" s="6" t="s">
        <v>4</v>
      </c>
      <c r="C32" s="13">
        <v>1479.07</v>
      </c>
      <c r="D32" s="7">
        <v>1217.4000000000001</v>
      </c>
      <c r="E32" s="7">
        <v>2203.52</v>
      </c>
      <c r="F32" s="7">
        <v>1838.73</v>
      </c>
      <c r="G32" s="7">
        <v>1574.69</v>
      </c>
      <c r="H32" s="8">
        <f>76678/H30</f>
        <v>1177.3069246123139</v>
      </c>
      <c r="I32" s="21">
        <v>2289.5590000000002</v>
      </c>
    </row>
    <row r="33" spans="1:9" ht="17">
      <c r="A33" s="18" t="s">
        <v>15</v>
      </c>
      <c r="B33" s="6" t="s">
        <v>2</v>
      </c>
      <c r="C33" s="9">
        <v>0</v>
      </c>
      <c r="D33" s="7">
        <v>0</v>
      </c>
      <c r="E33" s="7">
        <v>11.54</v>
      </c>
      <c r="F33" s="7">
        <v>48.47</v>
      </c>
      <c r="G33" s="7">
        <v>48.83</v>
      </c>
      <c r="H33" s="8">
        <v>25.34</v>
      </c>
      <c r="I33" s="21">
        <v>34.049999999999997</v>
      </c>
    </row>
    <row r="34" spans="1:9" ht="17">
      <c r="A34" s="18"/>
      <c r="B34" s="6" t="s">
        <v>3</v>
      </c>
      <c r="C34" s="9">
        <v>0</v>
      </c>
      <c r="D34" s="7">
        <v>92</v>
      </c>
      <c r="E34" s="7">
        <v>239.11</v>
      </c>
      <c r="F34" s="7">
        <v>240.18</v>
      </c>
      <c r="G34" s="7">
        <v>148.22</v>
      </c>
      <c r="H34" s="8">
        <v>93.57</v>
      </c>
      <c r="I34" s="21">
        <v>107.819</v>
      </c>
    </row>
    <row r="35" spans="1:9" ht="17">
      <c r="A35" s="18"/>
      <c r="B35" s="6" t="s">
        <v>4</v>
      </c>
      <c r="C35" s="9">
        <v>0</v>
      </c>
      <c r="D35" s="7">
        <v>0</v>
      </c>
      <c r="E35" s="7">
        <v>20720</v>
      </c>
      <c r="F35" s="7">
        <v>4955.55</v>
      </c>
      <c r="G35" s="7">
        <v>3035.48</v>
      </c>
      <c r="H35" s="8">
        <f>93570/H33</f>
        <v>3692.5808997632203</v>
      </c>
      <c r="I35" s="21">
        <v>3166.49</v>
      </c>
    </row>
    <row r="36" spans="1:9" ht="17">
      <c r="A36" s="18" t="s">
        <v>16</v>
      </c>
      <c r="B36" s="6" t="s">
        <v>2</v>
      </c>
      <c r="C36" s="9">
        <v>0</v>
      </c>
      <c r="D36" s="7">
        <v>0</v>
      </c>
      <c r="E36" s="7" t="s">
        <v>13</v>
      </c>
      <c r="F36" s="7" t="s">
        <v>13</v>
      </c>
      <c r="G36" s="7" t="s">
        <v>13</v>
      </c>
      <c r="H36" s="8" t="s">
        <v>13</v>
      </c>
      <c r="I36" s="8" t="s">
        <v>13</v>
      </c>
    </row>
    <row r="37" spans="1:9" ht="17">
      <c r="A37" s="18"/>
      <c r="B37" s="6" t="s">
        <v>3</v>
      </c>
      <c r="C37" s="11">
        <v>0</v>
      </c>
      <c r="D37" s="7">
        <v>430</v>
      </c>
      <c r="E37" s="7" t="s">
        <v>13</v>
      </c>
      <c r="F37" s="7">
        <v>1140.67</v>
      </c>
      <c r="G37" s="7">
        <v>949.91</v>
      </c>
      <c r="H37" s="14">
        <v>704.04399999999998</v>
      </c>
      <c r="I37" s="21">
        <v>255.334</v>
      </c>
    </row>
    <row r="38" spans="1:9" ht="17">
      <c r="A38" s="18"/>
      <c r="B38" s="6" t="s">
        <v>4</v>
      </c>
      <c r="C38" s="9">
        <v>0</v>
      </c>
      <c r="D38" s="7">
        <v>0</v>
      </c>
      <c r="E38" s="7" t="s">
        <v>13</v>
      </c>
      <c r="F38" s="7" t="s">
        <v>13</v>
      </c>
      <c r="G38" s="7" t="s">
        <v>13</v>
      </c>
      <c r="H38" s="8" t="s">
        <v>13</v>
      </c>
      <c r="I38" s="8" t="s">
        <v>13</v>
      </c>
    </row>
    <row r="39" spans="1:9" ht="17">
      <c r="A39" s="18" t="s">
        <v>17</v>
      </c>
      <c r="B39" s="6" t="s">
        <v>2</v>
      </c>
      <c r="C39" s="11">
        <v>396</v>
      </c>
      <c r="D39" s="7">
        <v>475</v>
      </c>
      <c r="E39" s="7">
        <v>193.3</v>
      </c>
      <c r="F39" s="7">
        <v>215.28</v>
      </c>
      <c r="G39" s="7">
        <v>212.4</v>
      </c>
      <c r="H39" s="8">
        <v>245.58</v>
      </c>
      <c r="I39" s="21">
        <v>213.34</v>
      </c>
    </row>
    <row r="40" spans="1:9" ht="17">
      <c r="A40" s="18"/>
      <c r="B40" s="6" t="s">
        <v>3</v>
      </c>
      <c r="C40" s="11">
        <v>688</v>
      </c>
      <c r="D40" s="7">
        <v>1088</v>
      </c>
      <c r="E40" s="7">
        <v>228.55</v>
      </c>
      <c r="F40" s="7">
        <v>238.67</v>
      </c>
      <c r="G40" s="7">
        <v>179.34</v>
      </c>
      <c r="H40" s="8">
        <v>184.54400000000001</v>
      </c>
      <c r="I40" s="21">
        <v>158.78700000000001</v>
      </c>
    </row>
    <row r="41" spans="1:9" ht="17">
      <c r="A41" s="18"/>
      <c r="B41" s="6" t="s">
        <v>4</v>
      </c>
      <c r="C41" s="9">
        <v>1737.37</v>
      </c>
      <c r="D41" s="7">
        <v>2290.52</v>
      </c>
      <c r="E41" s="7">
        <v>1182.3599999999999</v>
      </c>
      <c r="F41" s="7">
        <v>1108.6600000000001</v>
      </c>
      <c r="G41" s="7">
        <v>844.34</v>
      </c>
      <c r="H41" s="8">
        <f>184544/H39</f>
        <v>751.46184542715196</v>
      </c>
      <c r="I41" s="21">
        <v>744.29</v>
      </c>
    </row>
    <row r="42" spans="1:9" ht="17">
      <c r="A42" s="18" t="s">
        <v>18</v>
      </c>
      <c r="B42" s="6" t="s">
        <v>2</v>
      </c>
      <c r="C42" s="11">
        <v>76</v>
      </c>
      <c r="D42" s="7">
        <v>103</v>
      </c>
      <c r="E42" s="7">
        <v>68.290000000000006</v>
      </c>
      <c r="F42" s="7">
        <v>105.1</v>
      </c>
      <c r="G42" s="7">
        <v>91.84</v>
      </c>
      <c r="H42" s="8">
        <v>57.8</v>
      </c>
      <c r="I42" s="21">
        <v>72.77</v>
      </c>
    </row>
    <row r="43" spans="1:9" ht="17">
      <c r="A43" s="18"/>
      <c r="B43" s="6" t="s">
        <v>3</v>
      </c>
      <c r="C43" s="11">
        <v>21</v>
      </c>
      <c r="D43" s="7">
        <v>30</v>
      </c>
      <c r="E43" s="7">
        <v>15.68</v>
      </c>
      <c r="F43" s="7">
        <v>32.93</v>
      </c>
      <c r="G43" s="7">
        <v>18.16</v>
      </c>
      <c r="H43" s="8">
        <v>127.89</v>
      </c>
      <c r="I43" s="21">
        <v>17.277999999999999</v>
      </c>
    </row>
    <row r="44" spans="1:9" ht="17">
      <c r="A44" s="18"/>
      <c r="B44" s="6" t="s">
        <v>4</v>
      </c>
      <c r="C44" s="11">
        <v>276.32</v>
      </c>
      <c r="D44" s="7">
        <v>291.26</v>
      </c>
      <c r="E44" s="7">
        <v>229.54</v>
      </c>
      <c r="F44" s="7">
        <v>313.32</v>
      </c>
      <c r="G44" s="7">
        <v>197.74</v>
      </c>
      <c r="H44" s="8">
        <f>12789/H42</f>
        <v>221.26297577854672</v>
      </c>
      <c r="I44" s="22">
        <v>237.43</v>
      </c>
    </row>
    <row r="45" spans="1:9" ht="17">
      <c r="A45" s="18" t="s">
        <v>19</v>
      </c>
      <c r="B45" s="6" t="s">
        <v>2</v>
      </c>
      <c r="C45" s="9" t="s">
        <v>13</v>
      </c>
      <c r="D45" s="7" t="s">
        <v>13</v>
      </c>
      <c r="E45" s="7">
        <v>29.21</v>
      </c>
      <c r="F45" s="7">
        <v>39.700000000000003</v>
      </c>
      <c r="G45" s="7">
        <v>44.19</v>
      </c>
      <c r="H45" s="8">
        <v>11.25</v>
      </c>
      <c r="I45" s="21">
        <v>24.13</v>
      </c>
    </row>
    <row r="46" spans="1:9" ht="17">
      <c r="A46" s="18"/>
      <c r="B46" s="6" t="s">
        <v>3</v>
      </c>
      <c r="C46" s="9" t="s">
        <v>13</v>
      </c>
      <c r="D46" s="7" t="s">
        <v>13</v>
      </c>
      <c r="E46" s="7">
        <v>8.82</v>
      </c>
      <c r="F46" s="7">
        <v>16.47</v>
      </c>
      <c r="G46" s="7">
        <v>12.74</v>
      </c>
      <c r="H46" s="8">
        <v>3.6179999999999999</v>
      </c>
      <c r="I46" s="21">
        <v>5.4960000000000004</v>
      </c>
    </row>
    <row r="47" spans="1:9" ht="17">
      <c r="A47" s="19"/>
      <c r="B47" s="15" t="s">
        <v>4</v>
      </c>
      <c r="C47" s="9" t="s">
        <v>13</v>
      </c>
      <c r="D47" s="7" t="s">
        <v>13</v>
      </c>
      <c r="E47" s="7">
        <v>301.98</v>
      </c>
      <c r="F47" s="7">
        <v>414.96</v>
      </c>
      <c r="G47" s="7">
        <v>288.25099999999998</v>
      </c>
      <c r="H47" s="8">
        <f>3618/H45</f>
        <v>321.60000000000002</v>
      </c>
      <c r="I47" s="22">
        <v>227.76</v>
      </c>
    </row>
    <row r="48" spans="1:9" ht="17">
      <c r="A48" s="16" t="s">
        <v>20</v>
      </c>
      <c r="B48" s="17"/>
      <c r="C48" s="3"/>
      <c r="D48" s="3"/>
      <c r="E48" s="3"/>
      <c r="F48" s="3"/>
      <c r="G48" s="3"/>
      <c r="H48" s="3"/>
    </row>
  </sheetData>
  <mergeCells count="16">
    <mergeCell ref="A15:A17"/>
    <mergeCell ref="A2:B2"/>
    <mergeCell ref="A3:A5"/>
    <mergeCell ref="A6:A8"/>
    <mergeCell ref="A9:A11"/>
    <mergeCell ref="A12:A14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2025-03-24T10:14:31Z</dcterms:created>
  <dcterms:modified xsi:type="dcterms:W3CDTF">2025-03-24T10:52:47Z</dcterms:modified>
</cp:coreProperties>
</file>